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<sst xmlns="http://schemas.openxmlformats.org/spreadsheetml/2006/main" count="264" uniqueCount="96">
  <si>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</si>
  <si>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</si>
  <si>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</si>
  <si>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</si>
  <si>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</si>
  <si>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</si>
  <si>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</si>
  <si>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</si>
  <si>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</si>
  <si>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</si>
  <si>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</si>
  <si>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</si>
  <si>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</si>
  <si>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</si>
  <si>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Фрунзе</t>
  </si>
  <si>
    <t>01.02.2014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</si>
  <si>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</si>
  <si>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</si>
  <si>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</si>
  <si>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</si>
  <si>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</si>
  <si>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</si>
  <si>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</si>
  <si>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</si>
  <si>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</si>
  <si>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</si>
  <si>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</si>
  <si>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</si>
  <si>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</si>
  <si>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</si>
  <si>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</si>
  <si>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</si>
  <si>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</si>
  <si>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</si>
  <si>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</si>
  <si>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</si>
  <si>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</si>
  <si>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</si>
  <si>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</si>
  <si>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</si>
  <si>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</si>
  <si>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Август 2017 г</t>
  </si>
  <si>
    <t>Вид работ</t>
  </si>
  <si>
    <t>Место проведения работ</t>
  </si>
  <si>
    <t>Сумма</t>
  </si>
  <si>
    <t>смена водосточных труб</t>
  </si>
  <si>
    <t>Фрунзе 59, 59А</t>
  </si>
  <si>
    <t>ИТОГО</t>
  </si>
  <si>
    <t>Сентябрь 2017 г</t>
  </si>
  <si>
    <t>ремонт мягкой кровли</t>
  </si>
  <si>
    <t>Фрунзе 59</t>
  </si>
  <si>
    <t>кв. 65</t>
  </si>
  <si>
    <t xml:space="preserve">смена водосточных труб с автовышки </t>
  </si>
  <si>
    <t>ВСЕГО</t>
  </si>
  <si>
    <t>Январь 2017 г.</t>
  </si>
  <si>
    <t>Т/о УУТЭ ЦО</t>
  </si>
  <si>
    <t>обход и осмотр подвала и инженерных коммуникаций</t>
  </si>
  <si>
    <t>периодический осмотр вентканалов и дымоходов</t>
  </si>
  <si>
    <t>кв.4,7,8,11,17,18,19,21,33,35,41,55</t>
  </si>
  <si>
    <t>Февраль 2017 г</t>
  </si>
  <si>
    <t>кв.1,5,10,25,28,29,31,36,40,43,44,47,50,54,56,59,60,63,64</t>
  </si>
  <si>
    <t>Март 2017</t>
  </si>
  <si>
    <t>ремонт эл. Освещения над подъездом (смена ламп) с автовышки</t>
  </si>
  <si>
    <t>5-й подъезд</t>
  </si>
  <si>
    <t>благоустройство придомовой территории (окраска деревьев и бордюров)</t>
  </si>
  <si>
    <t>укрепление дверного блока и установка навесных замков</t>
  </si>
  <si>
    <t>герметизация в местах примыкания желобов</t>
  </si>
  <si>
    <t>кв.40</t>
  </si>
  <si>
    <t>Апрель 2017</t>
  </si>
  <si>
    <t>окраска цоколя (закрашивание графитти)</t>
  </si>
  <si>
    <t>слив воды из системы</t>
  </si>
  <si>
    <t>закрытие отопительного периода</t>
  </si>
  <si>
    <t>Май 2017</t>
  </si>
  <si>
    <t>ремонт подъездного электроосвещения (смена ламп и фотореле)</t>
  </si>
  <si>
    <t>Подъезд 1, 6</t>
  </si>
  <si>
    <t>гидравлические испытания внутридомовой системы ЦО</t>
  </si>
  <si>
    <t>Июнь 2017 г</t>
  </si>
  <si>
    <t>ремонт подъездного электроосвещения (смена ламп )</t>
  </si>
  <si>
    <t>Подъезд 3</t>
  </si>
  <si>
    <t>Июль 2017 г</t>
  </si>
  <si>
    <t>ППР ВРУ</t>
  </si>
  <si>
    <t>смена трубопровода ф 20 мм</t>
  </si>
  <si>
    <t xml:space="preserve">Планово-предупредительный ремонт ЩЭ и ВРУ </t>
  </si>
  <si>
    <t>установка электросчетчика в жилом доме</t>
  </si>
  <si>
    <t>кв. 5</t>
  </si>
  <si>
    <t>Октябрь 2017 г</t>
  </si>
  <si>
    <t>ликвидация воздушных пробок в стояках</t>
  </si>
  <si>
    <t>кв.41,44,47,50,53,54,57,60,63,55,58,61,64,56,59,62,68,42,45,48,51,33,35,37,39,9,11,13,15,43,46,49,32,34,36,38,40,10,12,14,16,17,18,20,22,2,4,6,8,55,58,61,64</t>
  </si>
  <si>
    <t>Ноябрь 2017 г</t>
  </si>
  <si>
    <t>осмотр вентиляционных и дымовых каналов</t>
  </si>
  <si>
    <t>кв. 12,20,39,45</t>
  </si>
  <si>
    <t>кв. 34,36,38,40</t>
  </si>
  <si>
    <t>Декабрь 2017 г</t>
  </si>
  <si>
    <t>замена крана шарового ф 15 мм ЦО</t>
  </si>
  <si>
    <t>кв. 60</t>
  </si>
  <si>
    <t>установка прожэктора для освещения контейнерной площадки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</si>
</sst>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4" fillId="2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8" fillId="0" borderId="1" xfId="0" applyFont="1" applyBorder="1" applyAlignment="1">
      <alignment horizontal="justify"/>
    </xf>
    <xf numFmtId="164" fontId="4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8" fillId="0" borderId="1" xfId="0" applyFont="1" applyBorder="1" applyAlignment="1">
      <alignment horizontal="justify" wrapText="1"/>
    </xf>
    <xf numFmtId="164" fontId="9" fillId="0" borderId="1" xfId="0" applyNumberFormat="1" applyFont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247">
          <cell r="E2247">
            <v>22817.63</v>
          </cell>
          <cell r="F2247">
            <v>-5158.6</v>
          </cell>
          <cell r="G2247">
            <v>223541.14000000004</v>
          </cell>
          <cell r="H2247">
            <v>220520.06</v>
          </cell>
          <cell r="I2247">
            <v>29962.769999999997</v>
          </cell>
          <cell r="J2247">
            <v>185398.69</v>
          </cell>
          <cell r="K2247">
            <v>25838.71000000005</v>
          </cell>
        </row>
        <row r="2248">
          <cell r="E2248">
            <v>0</v>
          </cell>
          <cell r="F2248">
            <v>0</v>
          </cell>
          <cell r="G2248">
            <v>0</v>
          </cell>
          <cell r="H2248">
            <v>686.16</v>
          </cell>
          <cell r="I2248">
            <v>0</v>
          </cell>
          <cell r="J2248">
            <v>686.16</v>
          </cell>
          <cell r="K2248">
            <v>-686.16</v>
          </cell>
        </row>
        <row r="2249"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</row>
        <row r="2250">
          <cell r="E2250">
            <v>7705.6</v>
          </cell>
          <cell r="F2250">
            <v>91693.95</v>
          </cell>
          <cell r="G2250">
            <v>23761.99</v>
          </cell>
          <cell r="H2250">
            <v>22963.3</v>
          </cell>
          <cell r="I2250">
            <v>0</v>
          </cell>
          <cell r="J2250">
            <v>114657.25</v>
          </cell>
          <cell r="K2250">
            <v>8504.290000000005</v>
          </cell>
        </row>
        <row r="2251"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</row>
        <row r="2252"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</row>
        <row r="2254">
          <cell r="E2254">
            <v>13395.11</v>
          </cell>
          <cell r="F2254">
            <v>-66624.29999999999</v>
          </cell>
          <cell r="G2254">
            <v>82897.33000000002</v>
          </cell>
          <cell r="H2254">
            <v>81832.8</v>
          </cell>
          <cell r="I2254">
            <v>114774.34</v>
          </cell>
          <cell r="J2254">
            <v>-99565.83999999998</v>
          </cell>
          <cell r="K2254">
            <v>14459.640000000009</v>
          </cell>
        </row>
        <row r="2255">
          <cell r="E2255">
            <v>11639.27</v>
          </cell>
          <cell r="F2255">
            <v>-11639.27</v>
          </cell>
          <cell r="G2255">
            <v>86835.16999999998</v>
          </cell>
          <cell r="H2255">
            <v>86323.78999999998</v>
          </cell>
          <cell r="I2255">
            <v>86835.16999999998</v>
          </cell>
          <cell r="J2255">
            <v>-12150.650000000009</v>
          </cell>
          <cell r="K2255">
            <v>12150.650000000009</v>
          </cell>
        </row>
        <row r="2256">
          <cell r="E2256">
            <v>2288.99</v>
          </cell>
          <cell r="F2256">
            <v>44559.95</v>
          </cell>
          <cell r="G2256">
            <v>29299.71</v>
          </cell>
          <cell r="H2256">
            <v>29080.31</v>
          </cell>
          <cell r="I2256">
            <v>11560</v>
          </cell>
          <cell r="J2256">
            <v>62080.259999999995</v>
          </cell>
          <cell r="K2256">
            <v>2508.3899999999976</v>
          </cell>
        </row>
        <row r="2257">
          <cell r="E2257">
            <v>1487.6000000000001</v>
          </cell>
          <cell r="F2257">
            <v>11267.29</v>
          </cell>
          <cell r="G2257">
            <v>23439.639999999996</v>
          </cell>
          <cell r="H2257">
            <v>23264.100000000002</v>
          </cell>
          <cell r="I2257">
            <v>17580.480000000003</v>
          </cell>
          <cell r="J2257">
            <v>16950.909999999996</v>
          </cell>
          <cell r="K2257">
            <v>1663.1399999999962</v>
          </cell>
        </row>
        <row r="2258">
          <cell r="E2258">
            <v>783.86</v>
          </cell>
          <cell r="F2258">
            <v>-339.30999999999995</v>
          </cell>
          <cell r="G2258">
            <v>4980.969999999999</v>
          </cell>
          <cell r="H2258">
            <v>4943.6900000000005</v>
          </cell>
          <cell r="I2258">
            <v>0</v>
          </cell>
          <cell r="J2258">
            <v>4604.380000000001</v>
          </cell>
          <cell r="K2258">
            <v>821.1399999999987</v>
          </cell>
        </row>
        <row r="2259">
          <cell r="E2259">
            <v>22.830000000000002</v>
          </cell>
          <cell r="F2259">
            <v>425.20000000000005</v>
          </cell>
          <cell r="G2259">
            <v>146.26</v>
          </cell>
          <cell r="H2259">
            <v>145.26</v>
          </cell>
          <cell r="I2259">
            <v>0</v>
          </cell>
          <cell r="J2259">
            <v>570.46</v>
          </cell>
          <cell r="K2259">
            <v>23.830000000000016</v>
          </cell>
        </row>
        <row r="2260">
          <cell r="E2260">
            <v>5691.71</v>
          </cell>
          <cell r="F2260">
            <v>-5691.71</v>
          </cell>
          <cell r="G2260">
            <v>45610.81</v>
          </cell>
          <cell r="H2260">
            <v>45370.97</v>
          </cell>
          <cell r="I2260">
            <v>45610.81</v>
          </cell>
          <cell r="J2260">
            <v>-5931.55</v>
          </cell>
          <cell r="K2260">
            <v>5931.55</v>
          </cell>
        </row>
        <row r="2261">
          <cell r="E2261">
            <v>2690.4</v>
          </cell>
          <cell r="F2261">
            <v>-22999.97</v>
          </cell>
          <cell r="G2261">
            <v>17091.56</v>
          </cell>
          <cell r="H2261">
            <v>16963.54</v>
          </cell>
          <cell r="I2261">
            <v>34808.09874</v>
          </cell>
          <cell r="J2261">
            <v>-40844.528739999994</v>
          </cell>
          <cell r="K2261">
            <v>2818.4200000000005</v>
          </cell>
        </row>
        <row r="2262">
          <cell r="E2262">
            <v>699.38</v>
          </cell>
          <cell r="F2262">
            <v>-70999.12000000001</v>
          </cell>
          <cell r="G2262">
            <v>4443.92</v>
          </cell>
          <cell r="H2262">
            <v>4410.43</v>
          </cell>
          <cell r="I2262">
            <v>0</v>
          </cell>
          <cell r="J2262">
            <v>-66588.69000000002</v>
          </cell>
          <cell r="K2262">
            <v>732.8699999999994</v>
          </cell>
        </row>
        <row r="2264"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</row>
        <row r="2265">
          <cell r="E2265">
            <v>0</v>
          </cell>
          <cell r="F2265">
            <v>0</v>
          </cell>
          <cell r="G2265">
            <v>11819.260000000002</v>
          </cell>
          <cell r="H2265">
            <v>9948.850000000002</v>
          </cell>
          <cell r="I2265">
            <v>10950.970000000001</v>
          </cell>
          <cell r="J2265">
            <v>-1002.1199999999993</v>
          </cell>
          <cell r="K2265">
            <v>1870.4099999999994</v>
          </cell>
        </row>
        <row r="2266">
          <cell r="E2266">
            <v>0</v>
          </cell>
          <cell r="F2266">
            <v>0</v>
          </cell>
          <cell r="G2266">
            <v>46820.02999999999</v>
          </cell>
          <cell r="H2266">
            <v>42901.200000000004</v>
          </cell>
          <cell r="I2266">
            <v>43277.76999999999</v>
          </cell>
          <cell r="J2266">
            <v>-376.56999999998243</v>
          </cell>
          <cell r="K2266">
            <v>3918.8299999999826</v>
          </cell>
        </row>
        <row r="2267">
          <cell r="E2267">
            <v>243.25</v>
          </cell>
          <cell r="F2267">
            <v>-243.25</v>
          </cell>
          <cell r="G2267">
            <v>5930.399999999999</v>
          </cell>
          <cell r="H2267">
            <v>6046.65</v>
          </cell>
          <cell r="I2267">
            <v>5930.399999999999</v>
          </cell>
          <cell r="J2267">
            <v>-126.99999999999932</v>
          </cell>
          <cell r="K2267">
            <v>126.99999999999932</v>
          </cell>
        </row>
        <row r="2268">
          <cell r="E2268">
            <v>1870.3899999999999</v>
          </cell>
          <cell r="F2268">
            <v>808.94</v>
          </cell>
          <cell r="G2268">
            <v>16472.61</v>
          </cell>
          <cell r="H2268">
            <v>16132.499999999996</v>
          </cell>
          <cell r="I2268">
            <v>16472.61</v>
          </cell>
          <cell r="J2268">
            <v>468.82999999999356</v>
          </cell>
          <cell r="K2268">
            <v>2210.5000000000045</v>
          </cell>
        </row>
        <row r="2269">
          <cell r="E2269">
            <v>12453.060000000001</v>
          </cell>
          <cell r="F2269">
            <v>8559.9</v>
          </cell>
          <cell r="G2269">
            <v>90356.44999999998</v>
          </cell>
          <cell r="H2269">
            <v>89560.56</v>
          </cell>
          <cell r="I2269">
            <v>90356.44999999998</v>
          </cell>
          <cell r="J2269">
            <v>7764.01000000002</v>
          </cell>
          <cell r="K2269">
            <v>13248.949999999979</v>
          </cell>
        </row>
        <row r="2270">
          <cell r="E2270">
            <v>14102.42</v>
          </cell>
          <cell r="F2270">
            <v>-14102.42</v>
          </cell>
          <cell r="G2270">
            <v>117708.84000000003</v>
          </cell>
          <cell r="H2270">
            <v>116306.27</v>
          </cell>
          <cell r="I2270">
            <v>117708.84000000003</v>
          </cell>
          <cell r="J2270">
            <v>-15504.990000000029</v>
          </cell>
          <cell r="K2270">
            <v>15504.990000000029</v>
          </cell>
        </row>
        <row r="2271">
          <cell r="E2271">
            <v>14072.41</v>
          </cell>
          <cell r="F2271">
            <v>-14072.41</v>
          </cell>
          <cell r="G2271">
            <v>106455.49999999999</v>
          </cell>
          <cell r="H2271">
            <v>105437.68</v>
          </cell>
          <cell r="I2271">
            <v>106455.49999999999</v>
          </cell>
          <cell r="J2271">
            <v>-15090.229999999994</v>
          </cell>
          <cell r="K2271">
            <v>15090.229999999994</v>
          </cell>
        </row>
        <row r="2272">
          <cell r="E2272">
            <v>0</v>
          </cell>
          <cell r="F2272">
            <v>0</v>
          </cell>
          <cell r="G2272">
            <v>252333.64</v>
          </cell>
          <cell r="H2272">
            <v>180522.85</v>
          </cell>
          <cell r="I2272">
            <v>0</v>
          </cell>
          <cell r="J2272">
            <v>180522.85</v>
          </cell>
          <cell r="K2272">
            <v>71810.79000000001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F37" sqref="F37"/>
    </sheetView>
  </sheetViews>
  <sheetFormatPr defaultColWidth="12.57421875" defaultRowHeight="12.75"/>
  <cols>
    <col min="1" max="1" width="9.14062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22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5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>
        <v>59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свод'!E2247</f>
        <v>22817.63</v>
      </c>
      <c r="F6" s="4">
        <f>'[1]Лицевые счета домов свод'!F2247</f>
        <v>-5158.6</v>
      </c>
      <c r="G6" s="4">
        <f>'[1]Лицевые счета домов свод'!G2247</f>
        <v>223541.14000000004</v>
      </c>
      <c r="H6" s="4">
        <f>'[1]Лицевые счета домов свод'!H2247</f>
        <v>220520.06</v>
      </c>
      <c r="I6" s="4">
        <f>'[1]Лицевые счета домов свод'!I2247</f>
        <v>29962.769999999997</v>
      </c>
      <c r="J6" s="4">
        <f>'[1]Лицевые счета домов свод'!J2247</f>
        <v>185398.69</v>
      </c>
      <c r="K6" s="4">
        <f>'[1]Лицевые счета домов свод'!K2247</f>
        <v>25838.71000000005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свод'!E2248</f>
        <v>0</v>
      </c>
      <c r="F7" s="4">
        <f>'[1]Лицевые счета домов свод'!F2248</f>
        <v>0</v>
      </c>
      <c r="G7" s="4">
        <f>'[1]Лицевые счета домов свод'!G2248</f>
        <v>0</v>
      </c>
      <c r="H7" s="4">
        <f>'[1]Лицевые счета домов свод'!H2248</f>
        <v>686.16</v>
      </c>
      <c r="I7" s="4">
        <f>'[1]Лицевые счета домов свод'!I2248</f>
        <v>0</v>
      </c>
      <c r="J7" s="4">
        <f>'[1]Лицевые счета домов свод'!J2248</f>
        <v>686.16</v>
      </c>
      <c r="K7" s="4">
        <f>'[1]Лицевые счета домов свод'!K2248</f>
        <v>-686.16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свод'!E2249</f>
        <v>0</v>
      </c>
      <c r="F8" s="4">
        <f>'[1]Лицевые счета домов свод'!F2249</f>
        <v>0</v>
      </c>
      <c r="G8" s="4">
        <f>'[1]Лицевые счета домов свод'!G2249</f>
        <v>0</v>
      </c>
      <c r="H8" s="4">
        <f>'[1]Лицевые счета домов свод'!H2249</f>
        <v>0</v>
      </c>
      <c r="I8" s="4">
        <f>'[1]Лицевые счета домов свод'!I2249</f>
        <v>0</v>
      </c>
      <c r="J8" s="4">
        <f>'[1]Лицевые счета домов свод'!J2249</f>
        <v>0</v>
      </c>
      <c r="K8" s="4">
        <f>'[1]Лицевые счета домов свод'!K2249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свод'!E2250</f>
        <v>7705.6</v>
      </c>
      <c r="F9" s="4">
        <f>'[1]Лицевые счета домов свод'!F2250</f>
        <v>91693.95</v>
      </c>
      <c r="G9" s="4">
        <f>'[1]Лицевые счета домов свод'!G2250</f>
        <v>23761.99</v>
      </c>
      <c r="H9" s="4">
        <f>'[1]Лицевые счета домов свод'!H2250</f>
        <v>22963.3</v>
      </c>
      <c r="I9" s="4">
        <f>'[1]Лицевые счета домов свод'!I2250</f>
        <v>0</v>
      </c>
      <c r="J9" s="4">
        <f>'[1]Лицевые счета домов свод'!J2250</f>
        <v>114657.25</v>
      </c>
      <c r="K9" s="4">
        <f>'[1]Лицевые счета домов свод'!K2250</f>
        <v>8504.290000000005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свод'!E2251</f>
        <v>0</v>
      </c>
      <c r="F10" s="4">
        <f>'[1]Лицевые счета домов свод'!F2251</f>
        <v>0</v>
      </c>
      <c r="G10" s="4">
        <f>'[1]Лицевые счета домов свод'!G2251</f>
        <v>0</v>
      </c>
      <c r="H10" s="4">
        <f>'[1]Лицевые счета домов свод'!H2251</f>
        <v>0</v>
      </c>
      <c r="I10" s="4">
        <f>'[1]Лицевые счета домов свод'!I2251</f>
        <v>0</v>
      </c>
      <c r="J10" s="4">
        <f>'[1]Лицевые счета домов свод'!J2251</f>
        <v>0</v>
      </c>
      <c r="K10" s="4">
        <f>'[1]Лицевые счета домов свод'!K2251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свод'!E2252</f>
        <v>0</v>
      </c>
      <c r="F11" s="4">
        <f>'[1]Лицевые счета домов свод'!F2252</f>
        <v>0</v>
      </c>
      <c r="G11" s="4">
        <f>'[1]Лицевые счета домов свод'!G2252</f>
        <v>0</v>
      </c>
      <c r="H11" s="4">
        <f>'[1]Лицевые счета домов свод'!H2252</f>
        <v>0</v>
      </c>
      <c r="I11" s="4">
        <f>'[1]Лицевые счета домов свод'!I2252</f>
        <v>0</v>
      </c>
      <c r="J11" s="4">
        <f>'[1]Лицевые счета домов свод'!J2252</f>
        <v>0</v>
      </c>
      <c r="K11" s="4">
        <f>'[1]Лицевые счета домов свод'!K2252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30523.230000000003</v>
      </c>
      <c r="F12" s="4">
        <f>SUM(F6:F11)</f>
        <v>86535.34999999999</v>
      </c>
      <c r="G12" s="4">
        <f>SUM(G6:G11)</f>
        <v>247303.13000000003</v>
      </c>
      <c r="H12" s="4">
        <f>SUM(H6:H11)</f>
        <v>244169.52</v>
      </c>
      <c r="I12" s="4">
        <f>SUM(I6:I11)</f>
        <v>29962.769999999997</v>
      </c>
      <c r="J12" s="4">
        <f>SUM(J6:J11)</f>
        <v>300742.1</v>
      </c>
      <c r="K12" s="4">
        <f>SUM(K6:K11)</f>
        <v>33656.840000000055</v>
      </c>
      <c r="L12" s="3"/>
    </row>
    <row r="13" spans="1:12" s="2" customFormat="1" ht="14.25" customHeight="1" hidden="1">
      <c r="A13" s="3"/>
      <c r="B13" s="3"/>
      <c r="C13" s="3"/>
      <c r="D13" s="8" t="s">
        <v>23</v>
      </c>
      <c r="E13" s="4">
        <f>'[1]Лицевые счета домов свод'!E2254</f>
        <v>13395.11</v>
      </c>
      <c r="F13" s="4">
        <f>'[1]Лицевые счета домов свод'!F2254</f>
        <v>-66624.29999999999</v>
      </c>
      <c r="G13" s="4">
        <f>'[1]Лицевые счета домов свод'!G2254</f>
        <v>82897.33000000002</v>
      </c>
      <c r="H13" s="4">
        <f>'[1]Лицевые счета домов свод'!H2254</f>
        <v>81832.8</v>
      </c>
      <c r="I13" s="4">
        <f>'[1]Лицевые счета домов свод'!I2254</f>
        <v>114774.34</v>
      </c>
      <c r="J13" s="4">
        <f>'[1]Лицевые счета домов свод'!J2254</f>
        <v>-99565.83999999998</v>
      </c>
      <c r="K13" s="4">
        <f>'[1]Лицевые счета домов свод'!K2254</f>
        <v>14459.640000000009</v>
      </c>
      <c r="L13" s="3"/>
    </row>
    <row r="14" spans="1:12" s="2" customFormat="1" ht="34.5" customHeight="1" hidden="1">
      <c r="A14" s="3"/>
      <c r="B14" s="3"/>
      <c r="C14" s="3"/>
      <c r="D14" s="8" t="s">
        <v>24</v>
      </c>
      <c r="E14" s="4">
        <f>'[1]Лицевые счета домов свод'!E2255</f>
        <v>11639.27</v>
      </c>
      <c r="F14" s="4">
        <f>'[1]Лицевые счета домов свод'!F2255</f>
        <v>-11639.27</v>
      </c>
      <c r="G14" s="4">
        <f>'[1]Лицевые счета домов свод'!G2255</f>
        <v>86835.16999999998</v>
      </c>
      <c r="H14" s="4">
        <f>'[1]Лицевые счета домов свод'!H2255</f>
        <v>86323.78999999998</v>
      </c>
      <c r="I14" s="4">
        <f>'[1]Лицевые счета домов свод'!I2255</f>
        <v>86835.16999999998</v>
      </c>
      <c r="J14" s="4">
        <f>'[1]Лицевые счета домов свод'!J2255</f>
        <v>-12150.650000000009</v>
      </c>
      <c r="K14" s="4">
        <f>'[1]Лицевые счета домов свод'!K2255</f>
        <v>12150.650000000009</v>
      </c>
      <c r="L14" s="3"/>
    </row>
    <row r="15" spans="1:12" s="2" customFormat="1" ht="28.5" customHeight="1" hidden="1">
      <c r="A15" s="3"/>
      <c r="B15" s="3"/>
      <c r="C15" s="3"/>
      <c r="D15" s="8" t="s">
        <v>25</v>
      </c>
      <c r="E15" s="4">
        <f>'[1]Лицевые счета домов свод'!E2256</f>
        <v>2288.99</v>
      </c>
      <c r="F15" s="4">
        <f>'[1]Лицевые счета домов свод'!F2256</f>
        <v>44559.95</v>
      </c>
      <c r="G15" s="4">
        <f>'[1]Лицевые счета домов свод'!G2256</f>
        <v>29299.71</v>
      </c>
      <c r="H15" s="4">
        <f>'[1]Лицевые счета домов свод'!H2256</f>
        <v>29080.31</v>
      </c>
      <c r="I15" s="4">
        <f>'[1]Лицевые счета домов свод'!I2256</f>
        <v>11560</v>
      </c>
      <c r="J15" s="4">
        <f>'[1]Лицевые счета домов свод'!J2256</f>
        <v>62080.259999999995</v>
      </c>
      <c r="K15" s="4">
        <f>'[1]Лицевые счета домов свод'!K2256</f>
        <v>2508.3899999999976</v>
      </c>
      <c r="L15" s="3"/>
    </row>
    <row r="16" spans="1:12" s="2" customFormat="1" ht="28.5" customHeight="1" hidden="1">
      <c r="A16" s="3"/>
      <c r="B16" s="3"/>
      <c r="C16" s="3"/>
      <c r="D16" s="8" t="s">
        <v>26</v>
      </c>
      <c r="E16" s="4">
        <f>'[1]Лицевые счета домов свод'!E2257</f>
        <v>1487.6000000000001</v>
      </c>
      <c r="F16" s="4">
        <f>'[1]Лицевые счета домов свод'!F2257</f>
        <v>11267.29</v>
      </c>
      <c r="G16" s="4">
        <f>'[1]Лицевые счета домов свод'!G2257</f>
        <v>23439.639999999996</v>
      </c>
      <c r="H16" s="4">
        <f>'[1]Лицевые счета домов свод'!H2257</f>
        <v>23264.100000000002</v>
      </c>
      <c r="I16" s="4">
        <f>'[1]Лицевые счета домов свод'!I2257</f>
        <v>17580.480000000003</v>
      </c>
      <c r="J16" s="4">
        <f>'[1]Лицевые счета домов свод'!J2257</f>
        <v>16950.909999999996</v>
      </c>
      <c r="K16" s="4">
        <f>'[1]Лицевые счета домов свод'!K2257</f>
        <v>1663.1399999999962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свод'!E2258</f>
        <v>783.86</v>
      </c>
      <c r="F17" s="4">
        <f>'[1]Лицевые счета домов свод'!F2258</f>
        <v>-339.30999999999995</v>
      </c>
      <c r="G17" s="4">
        <f>'[1]Лицевые счета домов свод'!G2258</f>
        <v>4980.969999999999</v>
      </c>
      <c r="H17" s="4">
        <f>'[1]Лицевые счета домов свод'!H2258</f>
        <v>4943.6900000000005</v>
      </c>
      <c r="I17" s="4">
        <f>'[1]Лицевые счета домов свод'!I2258</f>
        <v>0</v>
      </c>
      <c r="J17" s="4">
        <f>'[1]Лицевые счета домов свод'!J2258</f>
        <v>4604.380000000001</v>
      </c>
      <c r="K17" s="4">
        <f>'[1]Лицевые счета домов свод'!K2258</f>
        <v>821.1399999999987</v>
      </c>
      <c r="L17" s="3"/>
    </row>
    <row r="18" spans="1:12" s="2" customFormat="1" ht="31.5" customHeight="1" hidden="1">
      <c r="A18" s="3"/>
      <c r="B18" s="3"/>
      <c r="C18" s="3"/>
      <c r="D18" s="8" t="s">
        <v>28</v>
      </c>
      <c r="E18" s="4">
        <f>'[1]Лицевые счета домов свод'!E2259</f>
        <v>22.830000000000002</v>
      </c>
      <c r="F18" s="4">
        <f>'[1]Лицевые счета домов свод'!F2259</f>
        <v>425.20000000000005</v>
      </c>
      <c r="G18" s="4">
        <f>'[1]Лицевые счета домов свод'!G2259</f>
        <v>146.26</v>
      </c>
      <c r="H18" s="4">
        <f>'[1]Лицевые счета домов свод'!H2259</f>
        <v>145.26</v>
      </c>
      <c r="I18" s="4">
        <f>'[1]Лицевые счета домов свод'!I2259</f>
        <v>0</v>
      </c>
      <c r="J18" s="4">
        <f>'[1]Лицевые счета домов свод'!J2259</f>
        <v>570.46</v>
      </c>
      <c r="K18" s="4">
        <f>'[1]Лицевые счета домов свод'!K2259</f>
        <v>23.830000000000016</v>
      </c>
      <c r="L18" s="3"/>
    </row>
    <row r="19" spans="1:12" s="2" customFormat="1" ht="43.5" customHeight="1" hidden="1">
      <c r="A19" s="3"/>
      <c r="B19" s="3"/>
      <c r="C19" s="3"/>
      <c r="D19" s="8" t="s">
        <v>29</v>
      </c>
      <c r="E19" s="4">
        <f>'[1]Лицевые счета домов свод'!E2260</f>
        <v>5691.71</v>
      </c>
      <c r="F19" s="4">
        <f>'[1]Лицевые счета домов свод'!F2260</f>
        <v>-5691.71</v>
      </c>
      <c r="G19" s="4">
        <f>'[1]Лицевые счета домов свод'!G2260</f>
        <v>45610.81</v>
      </c>
      <c r="H19" s="4">
        <f>'[1]Лицевые счета домов свод'!H2260</f>
        <v>45370.97</v>
      </c>
      <c r="I19" s="4">
        <f>'[1]Лицевые счета домов свод'!I2260</f>
        <v>45610.81</v>
      </c>
      <c r="J19" s="4">
        <f>'[1]Лицевые счета домов свод'!J2260</f>
        <v>-5931.55</v>
      </c>
      <c r="K19" s="4">
        <f>'[1]Лицевые счета домов свод'!K2260</f>
        <v>5931.55</v>
      </c>
      <c r="L19" s="3"/>
    </row>
    <row r="20" spans="1:12" s="2" customFormat="1" ht="21.75" customHeight="1" hidden="1">
      <c r="A20" s="3"/>
      <c r="B20" s="3"/>
      <c r="C20" s="3"/>
      <c r="D20" s="8" t="s">
        <v>30</v>
      </c>
      <c r="E20" s="4">
        <f>'[1]Лицевые счета домов свод'!E2261</f>
        <v>2690.4</v>
      </c>
      <c r="F20" s="4">
        <f>'[1]Лицевые счета домов свод'!F2261</f>
        <v>-22999.97</v>
      </c>
      <c r="G20" s="4">
        <f>'[1]Лицевые счета домов свод'!G2261</f>
        <v>17091.56</v>
      </c>
      <c r="H20" s="4">
        <f>'[1]Лицевые счета домов свод'!H2261</f>
        <v>16963.54</v>
      </c>
      <c r="I20" s="4">
        <f>'[1]Лицевые счета домов свод'!I2261</f>
        <v>34808.09874</v>
      </c>
      <c r="J20" s="4">
        <f>'[1]Лицевые счета домов свод'!J2261</f>
        <v>-40844.528739999994</v>
      </c>
      <c r="K20" s="4">
        <f>'[1]Лицевые счета домов свод'!K2261</f>
        <v>2818.4200000000005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свод'!E2262</f>
        <v>699.38</v>
      </c>
      <c r="F21" s="4">
        <f>'[1]Лицевые счета домов свод'!F2262</f>
        <v>-70999.12000000001</v>
      </c>
      <c r="G21" s="4">
        <f>'[1]Лицевые счета домов свод'!G2262</f>
        <v>4443.92</v>
      </c>
      <c r="H21" s="4">
        <f>'[1]Лицевые счета домов свод'!H2262</f>
        <v>4410.43</v>
      </c>
      <c r="I21" s="4">
        <f>'[1]Лицевые счета домов свод'!I2262</f>
        <v>0</v>
      </c>
      <c r="J21" s="4">
        <f>'[1]Лицевые счета домов свод'!J2262</f>
        <v>-66588.69000000002</v>
      </c>
      <c r="K21" s="4">
        <f>'[1]Лицевые счета домов свод'!K2262</f>
        <v>732.8699999999994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38699.15000000001</v>
      </c>
      <c r="F22" s="4">
        <f>SUM(F13:F21)</f>
        <v>-122041.24</v>
      </c>
      <c r="G22" s="4">
        <f>SUM(G13:G21)</f>
        <v>294745.37</v>
      </c>
      <c r="H22" s="4">
        <f>SUM(H13:H21)</f>
        <v>292334.89</v>
      </c>
      <c r="I22" s="9">
        <f>SUM(I13:I21)</f>
        <v>311168.89874</v>
      </c>
      <c r="J22" s="9">
        <f>SUM(J13:J21)</f>
        <v>-140875.24874</v>
      </c>
      <c r="K22" s="9">
        <f>SUM(K13:K21)</f>
        <v>41109.63000000001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свод'!E2264</f>
        <v>0</v>
      </c>
      <c r="F23" s="4">
        <f>'[1]Лицевые счета домов свод'!F2264</f>
        <v>0</v>
      </c>
      <c r="G23" s="4">
        <f>'[1]Лицевые счета домов свод'!G2264</f>
        <v>0</v>
      </c>
      <c r="H23" s="4">
        <f>'[1]Лицевые счета домов свод'!H2264</f>
        <v>0</v>
      </c>
      <c r="I23" s="4">
        <f>'[1]Лицевые счета домов свод'!I2264</f>
        <v>0</v>
      </c>
      <c r="J23" s="4">
        <f>'[1]Лицевые счета домов свод'!J2264</f>
        <v>0</v>
      </c>
      <c r="K23" s="4">
        <f>'[1]Лицевые счета домов свод'!K2264</f>
        <v>0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свод'!E2265</f>
        <v>0</v>
      </c>
      <c r="F24" s="4">
        <f>'[1]Лицевые счета домов свод'!F2265</f>
        <v>0</v>
      </c>
      <c r="G24" s="4">
        <f>'[1]Лицевые счета домов свод'!G2265</f>
        <v>11819.260000000002</v>
      </c>
      <c r="H24" s="4">
        <f>'[1]Лицевые счета домов свод'!H2265</f>
        <v>9948.850000000002</v>
      </c>
      <c r="I24" s="4">
        <f>'[1]Лицевые счета домов свод'!I2265</f>
        <v>10950.970000000001</v>
      </c>
      <c r="J24" s="4">
        <f>'[1]Лицевые счета домов свод'!J2265</f>
        <v>-1002.1199999999993</v>
      </c>
      <c r="K24" s="4">
        <f>'[1]Лицевые счета домов свод'!K2265</f>
        <v>1870.4099999999994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свод'!E2266</f>
        <v>0</v>
      </c>
      <c r="F25" s="4">
        <f>'[1]Лицевые счета домов свод'!F2266</f>
        <v>0</v>
      </c>
      <c r="G25" s="4">
        <f>'[1]Лицевые счета домов свод'!G2266</f>
        <v>46820.02999999999</v>
      </c>
      <c r="H25" s="4">
        <f>'[1]Лицевые счета домов свод'!H2266</f>
        <v>42901.200000000004</v>
      </c>
      <c r="I25" s="4">
        <f>'[1]Лицевые счета домов свод'!I2266</f>
        <v>43277.76999999999</v>
      </c>
      <c r="J25" s="4">
        <f>'[1]Лицевые счета домов свод'!J2266</f>
        <v>-376.56999999998243</v>
      </c>
      <c r="K25" s="4">
        <f>'[1]Лицевые счета домов свод'!K2266</f>
        <v>3918.8299999999826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свод'!E2267</f>
        <v>243.25</v>
      </c>
      <c r="F26" s="4">
        <f>'[1]Лицевые счета домов свод'!F2267</f>
        <v>-243.25</v>
      </c>
      <c r="G26" s="4">
        <f>'[1]Лицевые счета домов свод'!G2267</f>
        <v>5930.399999999999</v>
      </c>
      <c r="H26" s="4">
        <f>'[1]Лицевые счета домов свод'!H2267</f>
        <v>6046.65</v>
      </c>
      <c r="I26" s="4">
        <f>'[1]Лицевые счета домов свод'!I2267</f>
        <v>5930.399999999999</v>
      </c>
      <c r="J26" s="4">
        <f>'[1]Лицевые счета домов свод'!J2267</f>
        <v>-126.99999999999932</v>
      </c>
      <c r="K26" s="4">
        <f>'[1]Лицевые счета домов свод'!K2267</f>
        <v>126.99999999999932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свод'!E2268</f>
        <v>1870.3899999999999</v>
      </c>
      <c r="F27" s="4">
        <f>'[1]Лицевые счета домов свод'!F2268</f>
        <v>808.94</v>
      </c>
      <c r="G27" s="4">
        <f>'[1]Лицевые счета домов свод'!G2268</f>
        <v>16472.61</v>
      </c>
      <c r="H27" s="4">
        <f>'[1]Лицевые счета домов свод'!H2268</f>
        <v>16132.499999999996</v>
      </c>
      <c r="I27" s="4">
        <f>'[1]Лицевые счета домов свод'!I2268</f>
        <v>16472.61</v>
      </c>
      <c r="J27" s="4">
        <f>'[1]Лицевые счета домов свод'!J2268</f>
        <v>468.82999999999356</v>
      </c>
      <c r="K27" s="4">
        <f>'[1]Лицевые счета домов свод'!K2268</f>
        <v>2210.5000000000045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свод'!E2269</f>
        <v>12453.060000000001</v>
      </c>
      <c r="F28" s="4">
        <f>'[1]Лицевые счета домов свод'!F2269</f>
        <v>8559.9</v>
      </c>
      <c r="G28" s="4">
        <f>'[1]Лицевые счета домов свод'!G2269</f>
        <v>90356.44999999998</v>
      </c>
      <c r="H28" s="4">
        <f>'[1]Лицевые счета домов свод'!H2269</f>
        <v>89560.56</v>
      </c>
      <c r="I28" s="4">
        <f>'[1]Лицевые счета домов свод'!I2269</f>
        <v>90356.44999999998</v>
      </c>
      <c r="J28" s="4">
        <f>'[1]Лицевые счета домов свод'!J2269</f>
        <v>7764.01000000002</v>
      </c>
      <c r="K28" s="4">
        <f>'[1]Лицевые счета домов свод'!K2269</f>
        <v>13248.949999999979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свод'!E2270</f>
        <v>14102.42</v>
      </c>
      <c r="F29" s="4">
        <f>'[1]Лицевые счета домов свод'!F2270</f>
        <v>-14102.42</v>
      </c>
      <c r="G29" s="4">
        <f>'[1]Лицевые счета домов свод'!G2270</f>
        <v>117708.84000000003</v>
      </c>
      <c r="H29" s="4">
        <f>'[1]Лицевые счета домов свод'!H2270</f>
        <v>116306.27</v>
      </c>
      <c r="I29" s="4">
        <f>'[1]Лицевые счета домов свод'!I2270</f>
        <v>117708.84000000003</v>
      </c>
      <c r="J29" s="4">
        <f>'[1]Лицевые счета домов свод'!J2270</f>
        <v>-15504.990000000029</v>
      </c>
      <c r="K29" s="4">
        <f>'[1]Лицевые счета домов свод'!K2270</f>
        <v>15504.990000000029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свод'!E2271</f>
        <v>14072.41</v>
      </c>
      <c r="F30" s="4">
        <f>'[1]Лицевые счета домов свод'!F2271</f>
        <v>-14072.41</v>
      </c>
      <c r="G30" s="4">
        <f>'[1]Лицевые счета домов свод'!G2271</f>
        <v>106455.49999999999</v>
      </c>
      <c r="H30" s="4">
        <f>'[1]Лицевые счета домов свод'!H2271</f>
        <v>105437.68</v>
      </c>
      <c r="I30" s="4">
        <f>'[1]Лицевые счета домов свод'!I2271</f>
        <v>106455.49999999999</v>
      </c>
      <c r="J30" s="4">
        <f>'[1]Лицевые счета домов свод'!J2271</f>
        <v>-15090.229999999994</v>
      </c>
      <c r="K30" s="4">
        <f>'[1]Лицевые счета домов свод'!K2271</f>
        <v>15090.229999999994</v>
      </c>
      <c r="L30" s="3"/>
    </row>
    <row r="31" spans="1:12" s="2" customFormat="1" ht="12.75" hidden="1">
      <c r="A31" s="3"/>
      <c r="B31" s="3"/>
      <c r="C31" s="3"/>
      <c r="D31" s="3"/>
      <c r="E31" s="4">
        <f>'[1]Лицевые счета домов свод'!E2272</f>
        <v>0</v>
      </c>
      <c r="F31" s="4">
        <f>'[1]Лицевые счета домов свод'!F2272</f>
        <v>0</v>
      </c>
      <c r="G31" s="4">
        <f>'[1]Лицевые счета домов свод'!G2272</f>
        <v>252333.64</v>
      </c>
      <c r="H31" s="4">
        <f>'[1]Лицевые счета домов свод'!H2272</f>
        <v>180522.85</v>
      </c>
      <c r="I31" s="4">
        <f>'[1]Лицевые счета домов свод'!I2272</f>
        <v>0</v>
      </c>
      <c r="J31" s="4">
        <f>'[1]Лицевые счета домов свод'!J2272</f>
        <v>180522.85</v>
      </c>
      <c r="K31" s="4">
        <f>'[1]Лицевые счета домов свод'!K2272</f>
        <v>71810.79000000001</v>
      </c>
      <c r="L31" s="3"/>
    </row>
    <row r="32" spans="1:12" s="2" customFormat="1" ht="12.75">
      <c r="A32" s="3"/>
      <c r="B32" s="5" t="s">
        <v>14</v>
      </c>
      <c r="C32" s="7">
        <v>59</v>
      </c>
      <c r="D32" s="3"/>
      <c r="E32" s="4">
        <f>SUM(E23:E31)+E22+E12</f>
        <v>111963.91</v>
      </c>
      <c r="F32" s="4">
        <f>SUM(F23:F31)+F22+F12</f>
        <v>-54555.13000000002</v>
      </c>
      <c r="G32" s="4">
        <f>SUM(G23:G31)+G22+G12</f>
        <v>1189945.23</v>
      </c>
      <c r="H32" s="4">
        <f>SUM(H23:H31)+H22+H12</f>
        <v>1103360.97</v>
      </c>
      <c r="I32" s="9">
        <f>SUM(I23:I31)+I22+I12</f>
        <v>732284.20874</v>
      </c>
      <c r="J32" s="9">
        <f>SUM(J23:J31)+J22+J12</f>
        <v>316521.63126</v>
      </c>
      <c r="K32" s="4">
        <f>SUM(K23:K31)+K22+K12</f>
        <v>198548.17000000007</v>
      </c>
      <c r="L32" s="5" t="s">
        <v>15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workbookViewId="0" topLeftCell="A1">
      <selection activeCell="C49" sqref="C49"/>
    </sheetView>
  </sheetViews>
  <sheetFormatPr defaultColWidth="12.57421875" defaultRowHeight="12.75"/>
  <cols>
    <col min="1" max="1" width="8.7109375" style="0" customWidth="1"/>
    <col min="2" max="2" width="39.00390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41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42</v>
      </c>
      <c r="C2" s="10" t="s">
        <v>2</v>
      </c>
      <c r="D2" s="10" t="s">
        <v>43</v>
      </c>
      <c r="E2" s="10" t="s">
        <v>44</v>
      </c>
    </row>
    <row r="3" spans="1:5" s="2" customFormat="1" ht="17.25" customHeight="1">
      <c r="A3" s="5">
        <v>1</v>
      </c>
      <c r="B3" s="5" t="s">
        <v>45</v>
      </c>
      <c r="C3" s="11" t="s">
        <v>46</v>
      </c>
      <c r="D3" s="5"/>
      <c r="E3" s="5">
        <v>6325.22</v>
      </c>
    </row>
    <row r="4" spans="1:5" s="2" customFormat="1" ht="14.25" customHeight="1" hidden="1">
      <c r="A4" s="5">
        <v>2</v>
      </c>
      <c r="B4" s="11"/>
      <c r="C4" s="11"/>
      <c r="D4" s="11"/>
      <c r="E4" s="11"/>
    </row>
    <row r="5" spans="1:5" s="2" customFormat="1" ht="12.75" hidden="1">
      <c r="A5" s="5">
        <v>3</v>
      </c>
      <c r="B5" s="11"/>
      <c r="C5" s="11"/>
      <c r="D5" s="11"/>
      <c r="E5" s="11"/>
    </row>
    <row r="6" spans="1:5" s="2" customFormat="1" ht="12.75" hidden="1">
      <c r="A6" s="5"/>
      <c r="B6" s="5" t="s">
        <v>47</v>
      </c>
      <c r="C6" s="5"/>
      <c r="D6" s="5"/>
      <c r="E6" s="5">
        <f>E4+E3+E5</f>
        <v>6325.22</v>
      </c>
    </row>
    <row r="7" spans="1:5" s="2" customFormat="1" ht="17.25" customHeight="1">
      <c r="A7" s="10" t="s">
        <v>48</v>
      </c>
      <c r="B7" s="10"/>
      <c r="C7" s="10"/>
      <c r="D7" s="10"/>
      <c r="E7" s="10"/>
    </row>
    <row r="8" spans="1:5" s="2" customFormat="1" ht="12.75">
      <c r="A8" s="11" t="s">
        <v>1</v>
      </c>
      <c r="B8" s="10" t="s">
        <v>42</v>
      </c>
      <c r="C8" s="10" t="s">
        <v>2</v>
      </c>
      <c r="D8" s="10" t="s">
        <v>43</v>
      </c>
      <c r="E8" s="10" t="s">
        <v>44</v>
      </c>
    </row>
    <row r="9" spans="1:5" s="2" customFormat="1" ht="12.75">
      <c r="A9" s="5">
        <v>1</v>
      </c>
      <c r="B9" s="12" t="s">
        <v>49</v>
      </c>
      <c r="C9" s="5" t="s">
        <v>50</v>
      </c>
      <c r="D9" s="5" t="s">
        <v>51</v>
      </c>
      <c r="E9" s="5">
        <v>11938.88</v>
      </c>
    </row>
    <row r="10" spans="1:5" s="2" customFormat="1" ht="12.75">
      <c r="A10" s="5">
        <v>4</v>
      </c>
      <c r="B10" s="11" t="s">
        <v>52</v>
      </c>
      <c r="C10" s="11" t="s">
        <v>46</v>
      </c>
      <c r="D10" s="11"/>
      <c r="E10" s="11">
        <v>11698.67</v>
      </c>
    </row>
    <row r="11" spans="1:5" ht="12.75" hidden="1">
      <c r="A11" s="13"/>
      <c r="B11" s="13" t="s">
        <v>47</v>
      </c>
      <c r="C11" s="13"/>
      <c r="D11" s="13"/>
      <c r="E11" s="13">
        <f>SUM(E9:E10)</f>
        <v>23637.55</v>
      </c>
    </row>
    <row r="12" spans="1:5" ht="12.75" hidden="1">
      <c r="A12" s="14"/>
      <c r="B12" s="14"/>
      <c r="C12" s="14"/>
      <c r="D12" s="14"/>
      <c r="E12" s="14"/>
    </row>
    <row r="13" spans="1:5" ht="12.75" hidden="1">
      <c r="A13" s="15" t="s">
        <v>1</v>
      </c>
      <c r="B13" s="16" t="s">
        <v>42</v>
      </c>
      <c r="C13" s="16" t="s">
        <v>2</v>
      </c>
      <c r="D13" s="16" t="s">
        <v>43</v>
      </c>
      <c r="E13" s="16" t="s">
        <v>44</v>
      </c>
    </row>
    <row r="14" spans="1:5" ht="12.75" hidden="1">
      <c r="A14" s="17">
        <v>1</v>
      </c>
      <c r="B14" s="17"/>
      <c r="C14" s="18"/>
      <c r="D14" s="17"/>
      <c r="E14" s="17"/>
    </row>
    <row r="15" spans="1:5" ht="12.75" hidden="1">
      <c r="A15" s="17">
        <v>2</v>
      </c>
      <c r="B15" s="17"/>
      <c r="C15" s="17"/>
      <c r="D15" s="17"/>
      <c r="E15" s="17"/>
    </row>
    <row r="16" spans="1:5" ht="12.75" hidden="1">
      <c r="A16" s="13"/>
      <c r="B16" s="13" t="s">
        <v>47</v>
      </c>
      <c r="C16" s="13"/>
      <c r="D16" s="13"/>
      <c r="E16" s="13">
        <f>E14+E15</f>
        <v>0</v>
      </c>
    </row>
    <row r="17" spans="1:5" ht="12.75" hidden="1">
      <c r="A17" s="14"/>
      <c r="B17" s="14"/>
      <c r="C17" s="14"/>
      <c r="D17" s="14"/>
      <c r="E17" s="14"/>
    </row>
    <row r="18" spans="1:5" ht="12.75" hidden="1">
      <c r="A18" s="15" t="s">
        <v>1</v>
      </c>
      <c r="B18" s="16" t="s">
        <v>42</v>
      </c>
      <c r="C18" s="16" t="s">
        <v>2</v>
      </c>
      <c r="D18" s="16" t="s">
        <v>43</v>
      </c>
      <c r="E18" s="16" t="s">
        <v>44</v>
      </c>
    </row>
    <row r="19" spans="1:5" ht="12.75" hidden="1">
      <c r="A19" s="17">
        <v>1</v>
      </c>
      <c r="B19" s="17"/>
      <c r="C19" s="18"/>
      <c r="D19" s="17"/>
      <c r="E19" s="17"/>
    </row>
    <row r="20" spans="1:5" ht="12.75" hidden="1">
      <c r="A20" s="17">
        <v>2</v>
      </c>
      <c r="B20" s="18"/>
      <c r="C20" s="18"/>
      <c r="D20" s="18"/>
      <c r="E20" s="18"/>
    </row>
    <row r="21" spans="1:5" ht="12.75" hidden="1">
      <c r="A21" s="17">
        <v>3</v>
      </c>
      <c r="B21" s="18"/>
      <c r="C21" s="18"/>
      <c r="D21" s="18"/>
      <c r="E21" s="18"/>
    </row>
    <row r="22" spans="1:5" ht="12.75" hidden="1">
      <c r="A22" s="17">
        <v>4</v>
      </c>
      <c r="B22" s="18"/>
      <c r="C22" s="18"/>
      <c r="D22" s="18"/>
      <c r="E22" s="18"/>
    </row>
    <row r="23" spans="1:5" ht="12.75" hidden="1">
      <c r="A23" s="17">
        <v>5</v>
      </c>
      <c r="B23" s="18"/>
      <c r="C23" s="18"/>
      <c r="D23" s="18"/>
      <c r="E23" s="18"/>
    </row>
    <row r="24" spans="1:5" ht="12.75" hidden="1">
      <c r="A24" s="13"/>
      <c r="B24" s="13" t="s">
        <v>47</v>
      </c>
      <c r="C24" s="13"/>
      <c r="D24" s="13"/>
      <c r="E24" s="13">
        <f>E19+E20+E21+E22+E23</f>
        <v>0</v>
      </c>
    </row>
    <row r="25" ht="12.75" hidden="1"/>
    <row r="26" spans="1:5" ht="12.75" hidden="1">
      <c r="A26" s="14"/>
      <c r="B26" s="14"/>
      <c r="C26" s="14"/>
      <c r="D26" s="14"/>
      <c r="E26" s="14"/>
    </row>
    <row r="27" spans="1:5" ht="12.75" hidden="1">
      <c r="A27" s="15" t="s">
        <v>1</v>
      </c>
      <c r="B27" s="16" t="s">
        <v>42</v>
      </c>
      <c r="C27" s="16" t="s">
        <v>2</v>
      </c>
      <c r="D27" s="16" t="s">
        <v>43</v>
      </c>
      <c r="E27" s="16" t="s">
        <v>44</v>
      </c>
    </row>
    <row r="28" spans="1:5" ht="12.75" hidden="1">
      <c r="A28" s="17">
        <v>1</v>
      </c>
      <c r="B28" s="19"/>
      <c r="C28" s="17"/>
      <c r="D28" s="17"/>
      <c r="E28" s="17"/>
    </row>
    <row r="29" spans="1:5" ht="12.75" hidden="1">
      <c r="A29" s="17">
        <v>4</v>
      </c>
      <c r="B29" s="18"/>
      <c r="C29" s="18"/>
      <c r="D29" s="18"/>
      <c r="E29" s="18"/>
    </row>
    <row r="30" spans="1:5" ht="12.75" hidden="1">
      <c r="A30" s="13"/>
      <c r="B30" s="13" t="s">
        <v>47</v>
      </c>
      <c r="C30" s="13"/>
      <c r="D30" s="13"/>
      <c r="E30" s="13">
        <f>E28</f>
        <v>0</v>
      </c>
    </row>
    <row r="31" ht="12.75" hidden="1"/>
    <row r="32" spans="1:5" ht="12.75" hidden="1">
      <c r="A32" s="14"/>
      <c r="B32" s="14"/>
      <c r="C32" s="14"/>
      <c r="D32" s="14"/>
      <c r="E32" s="14"/>
    </row>
    <row r="33" spans="1:5" ht="12.75" hidden="1">
      <c r="A33" s="15" t="s">
        <v>1</v>
      </c>
      <c r="B33" s="16" t="s">
        <v>42</v>
      </c>
      <c r="C33" s="16" t="s">
        <v>2</v>
      </c>
      <c r="D33" s="16" t="s">
        <v>43</v>
      </c>
      <c r="E33" s="16" t="s">
        <v>44</v>
      </c>
    </row>
    <row r="34" spans="1:5" ht="12.75" hidden="1">
      <c r="A34" s="17">
        <v>1</v>
      </c>
      <c r="B34" s="19"/>
      <c r="C34" s="17"/>
      <c r="D34" s="17"/>
      <c r="E34" s="17"/>
    </row>
    <row r="35" spans="1:5" ht="12.75" hidden="1">
      <c r="A35" s="17">
        <v>4</v>
      </c>
      <c r="B35" s="18"/>
      <c r="C35" s="18"/>
      <c r="D35" s="18"/>
      <c r="E35" s="18"/>
    </row>
    <row r="36" spans="1:5" ht="12.75" hidden="1">
      <c r="A36" s="13"/>
      <c r="B36" s="13" t="s">
        <v>47</v>
      </c>
      <c r="C36" s="13"/>
      <c r="D36" s="13"/>
      <c r="E36" s="13">
        <f>E34</f>
        <v>0</v>
      </c>
    </row>
    <row r="37" ht="12.75" hidden="1"/>
    <row r="38" spans="1:5" ht="12.75" hidden="1">
      <c r="A38" s="14"/>
      <c r="B38" s="14"/>
      <c r="C38" s="14"/>
      <c r="D38" s="14"/>
      <c r="E38" s="14"/>
    </row>
    <row r="39" spans="1:5" ht="12.75" hidden="1">
      <c r="A39" s="15" t="s">
        <v>1</v>
      </c>
      <c r="B39" s="16" t="s">
        <v>42</v>
      </c>
      <c r="C39" s="16" t="s">
        <v>2</v>
      </c>
      <c r="D39" s="16" t="s">
        <v>43</v>
      </c>
      <c r="E39" s="16" t="s">
        <v>44</v>
      </c>
    </row>
    <row r="40" spans="1:5" ht="12.75" hidden="1">
      <c r="A40" s="17">
        <v>1</v>
      </c>
      <c r="B40" s="19"/>
      <c r="C40" s="17"/>
      <c r="D40" s="17"/>
      <c r="E40" s="17"/>
    </row>
    <row r="41" spans="1:5" ht="12.75" hidden="1">
      <c r="A41" s="17">
        <v>4</v>
      </c>
      <c r="B41" s="18"/>
      <c r="C41" s="18"/>
      <c r="D41" s="18"/>
      <c r="E41" s="18"/>
    </row>
    <row r="42" spans="1:5" ht="12.75" hidden="1">
      <c r="A42" s="13"/>
      <c r="B42" s="13" t="s">
        <v>47</v>
      </c>
      <c r="C42" s="13"/>
      <c r="D42" s="13"/>
      <c r="E42" s="13">
        <f>E40</f>
        <v>0</v>
      </c>
    </row>
    <row r="43" ht="12.75" hidden="1"/>
    <row r="44" spans="1:5" ht="12.75" hidden="1">
      <c r="A44" s="20"/>
      <c r="B44" s="20" t="s">
        <v>53</v>
      </c>
      <c r="C44" s="20"/>
      <c r="D44" s="20"/>
      <c r="E44" s="20">
        <f>E6+E11+E16+E24+E30+E36+E42</f>
        <v>29962.77</v>
      </c>
    </row>
  </sheetData>
  <sheetProtection selectLockedCells="1" selectUnlockedCells="1"/>
  <mergeCells count="7">
    <mergeCell ref="A1:E1"/>
    <mergeCell ref="A7:E7"/>
    <mergeCell ref="A12:E12"/>
    <mergeCell ref="A17:E17"/>
    <mergeCell ref="A26:E26"/>
    <mergeCell ref="A32:E32"/>
    <mergeCell ref="A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80" zoomScaleNormal="80" workbookViewId="0" topLeftCell="A68">
      <selection activeCell="G85" sqref="G85"/>
    </sheetView>
  </sheetViews>
  <sheetFormatPr defaultColWidth="12.57421875" defaultRowHeight="12.75"/>
  <cols>
    <col min="1" max="1" width="8.7109375" style="0" customWidth="1"/>
    <col min="2" max="2" width="44.421875" style="21" customWidth="1"/>
    <col min="3" max="3" width="23.57421875" style="0" customWidth="1"/>
    <col min="4" max="4" width="40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54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42</v>
      </c>
      <c r="C2" s="10" t="s">
        <v>2</v>
      </c>
      <c r="D2" s="10" t="s">
        <v>43</v>
      </c>
      <c r="E2" s="10" t="s">
        <v>44</v>
      </c>
    </row>
    <row r="3" spans="1:5" s="2" customFormat="1" ht="12.75">
      <c r="A3" s="5">
        <v>1</v>
      </c>
      <c r="B3" s="11" t="s">
        <v>55</v>
      </c>
      <c r="C3" s="11" t="s">
        <v>50</v>
      </c>
      <c r="D3" s="10"/>
      <c r="E3" s="10">
        <v>1465.04</v>
      </c>
    </row>
    <row r="4" spans="1:5" s="2" customFormat="1" ht="12.75" hidden="1">
      <c r="A4" s="5">
        <v>2</v>
      </c>
      <c r="B4" s="11" t="s">
        <v>56</v>
      </c>
      <c r="C4" s="11" t="s">
        <v>50</v>
      </c>
      <c r="D4" s="10"/>
      <c r="E4" s="10">
        <v>4240.89</v>
      </c>
    </row>
    <row r="5" spans="1:5" s="2" customFormat="1" ht="12.75">
      <c r="A5" s="5">
        <v>2</v>
      </c>
      <c r="B5" s="11" t="s">
        <v>57</v>
      </c>
      <c r="C5" s="11" t="s">
        <v>50</v>
      </c>
      <c r="D5" s="10" t="s">
        <v>58</v>
      </c>
      <c r="E5" s="10">
        <v>3950</v>
      </c>
    </row>
    <row r="6" spans="1:5" s="2" customFormat="1" ht="12.75" hidden="1">
      <c r="A6" s="5"/>
      <c r="B6" s="6" t="s">
        <v>47</v>
      </c>
      <c r="C6" s="5"/>
      <c r="D6" s="5"/>
      <c r="E6" s="5">
        <f>E3+E4+E5</f>
        <v>9655.93</v>
      </c>
    </row>
    <row r="7" spans="1:5" s="2" customFormat="1" ht="12.75" hidden="1">
      <c r="A7" s="3"/>
      <c r="B7" s="8"/>
      <c r="C7" s="3"/>
      <c r="D7" s="3"/>
      <c r="E7" s="3"/>
    </row>
    <row r="8" spans="1:5" s="2" customFormat="1" ht="12.75">
      <c r="A8" s="10" t="s">
        <v>59</v>
      </c>
      <c r="B8" s="10"/>
      <c r="C8" s="10"/>
      <c r="D8" s="10"/>
      <c r="E8" s="10"/>
    </row>
    <row r="9" spans="1:5" s="2" customFormat="1" ht="12.75">
      <c r="A9" s="11" t="s">
        <v>1</v>
      </c>
      <c r="B9" s="11" t="s">
        <v>42</v>
      </c>
      <c r="C9" s="10" t="s">
        <v>2</v>
      </c>
      <c r="D9" s="10" t="s">
        <v>43</v>
      </c>
      <c r="E9" s="10" t="s">
        <v>44</v>
      </c>
    </row>
    <row r="10" spans="1:5" s="2" customFormat="1" ht="12.75">
      <c r="A10" s="5">
        <v>1</v>
      </c>
      <c r="B10" s="11" t="s">
        <v>57</v>
      </c>
      <c r="C10" s="11" t="s">
        <v>50</v>
      </c>
      <c r="D10" s="11" t="s">
        <v>60</v>
      </c>
      <c r="E10" s="10">
        <v>5980</v>
      </c>
    </row>
    <row r="11" spans="1:5" s="2" customFormat="1" ht="12.75">
      <c r="A11" s="5">
        <v>2</v>
      </c>
      <c r="B11" s="11" t="s">
        <v>55</v>
      </c>
      <c r="C11" s="11" t="s">
        <v>50</v>
      </c>
      <c r="D11" s="10"/>
      <c r="E11" s="10">
        <v>1465.04</v>
      </c>
    </row>
    <row r="12" spans="1:5" s="2" customFormat="1" ht="12.75" hidden="1">
      <c r="A12" s="5">
        <v>3</v>
      </c>
      <c r="B12" s="11"/>
      <c r="C12" s="11"/>
      <c r="D12" s="10"/>
      <c r="E12" s="10"/>
    </row>
    <row r="13" spans="1:5" s="2" customFormat="1" ht="12.75" hidden="1">
      <c r="A13" s="5"/>
      <c r="B13" s="6" t="s">
        <v>47</v>
      </c>
      <c r="C13" s="5"/>
      <c r="D13" s="5"/>
      <c r="E13" s="5">
        <f>E10+E11+E12</f>
        <v>7445.04</v>
      </c>
    </row>
    <row r="14" spans="1:5" s="2" customFormat="1" ht="12.75" hidden="1">
      <c r="A14" s="3"/>
      <c r="B14" s="8"/>
      <c r="C14" s="3"/>
      <c r="D14" s="3"/>
      <c r="E14" s="3"/>
    </row>
    <row r="15" spans="1:5" s="23" customFormat="1" ht="12.75">
      <c r="A15" s="22" t="s">
        <v>61</v>
      </c>
      <c r="B15" s="22"/>
      <c r="C15" s="22"/>
      <c r="D15" s="22"/>
      <c r="E15" s="22"/>
    </row>
    <row r="16" spans="1:5" s="2" customFormat="1" ht="12.75">
      <c r="A16" s="11" t="s">
        <v>1</v>
      </c>
      <c r="B16" s="11" t="s">
        <v>42</v>
      </c>
      <c r="C16" s="10" t="s">
        <v>2</v>
      </c>
      <c r="D16" s="10" t="s">
        <v>43</v>
      </c>
      <c r="E16" s="10" t="s">
        <v>44</v>
      </c>
    </row>
    <row r="17" spans="1:5" s="2" customFormat="1" ht="12.75">
      <c r="A17" s="5">
        <v>1</v>
      </c>
      <c r="B17" s="11" t="s">
        <v>55</v>
      </c>
      <c r="C17" s="11" t="s">
        <v>50</v>
      </c>
      <c r="D17" s="10"/>
      <c r="E17" s="10">
        <v>1465.04</v>
      </c>
    </row>
    <row r="18" spans="1:5" s="2" customFormat="1" ht="32.25" customHeight="1">
      <c r="A18" s="5">
        <v>2</v>
      </c>
      <c r="B18" s="11" t="s">
        <v>62</v>
      </c>
      <c r="C18" s="11" t="s">
        <v>50</v>
      </c>
      <c r="D18" s="10" t="s">
        <v>63</v>
      </c>
      <c r="E18" s="10">
        <v>1814.58</v>
      </c>
    </row>
    <row r="19" spans="1:5" s="2" customFormat="1" ht="12.75" hidden="1">
      <c r="A19" s="5">
        <v>3</v>
      </c>
      <c r="B19" s="11" t="s">
        <v>56</v>
      </c>
      <c r="C19" s="11" t="s">
        <v>50</v>
      </c>
      <c r="D19" s="10"/>
      <c r="E19" s="10">
        <v>4527.82</v>
      </c>
    </row>
    <row r="20" spans="1:5" s="2" customFormat="1" ht="12.75">
      <c r="A20" s="5">
        <v>3</v>
      </c>
      <c r="B20" s="11" t="s">
        <v>64</v>
      </c>
      <c r="C20" s="11" t="s">
        <v>50</v>
      </c>
      <c r="D20" s="24"/>
      <c r="E20" s="10">
        <v>3012.3</v>
      </c>
    </row>
    <row r="21" spans="1:5" s="2" customFormat="1" ht="12.75">
      <c r="A21" s="5">
        <v>4</v>
      </c>
      <c r="B21" s="11" t="s">
        <v>65</v>
      </c>
      <c r="C21" s="11" t="s">
        <v>50</v>
      </c>
      <c r="D21" s="10"/>
      <c r="E21" s="10">
        <v>2224.91</v>
      </c>
    </row>
    <row r="22" spans="1:5" s="2" customFormat="1" ht="12.75">
      <c r="A22" s="5">
        <v>5</v>
      </c>
      <c r="B22" s="11" t="s">
        <v>66</v>
      </c>
      <c r="C22" s="11" t="s">
        <v>50</v>
      </c>
      <c r="D22" s="10" t="s">
        <v>67</v>
      </c>
      <c r="E22" s="10">
        <v>2314.62</v>
      </c>
    </row>
    <row r="23" spans="1:5" s="2" customFormat="1" ht="12.75" hidden="1">
      <c r="A23" s="5"/>
      <c r="B23" s="6" t="s">
        <v>47</v>
      </c>
      <c r="C23" s="5"/>
      <c r="D23" s="5"/>
      <c r="E23" s="5">
        <f>E17+E18+E19+E20+E21+E22</f>
        <v>15359.27</v>
      </c>
    </row>
    <row r="24" spans="1:5" s="2" customFormat="1" ht="12.75" hidden="1">
      <c r="A24" s="3"/>
      <c r="B24" s="8"/>
      <c r="C24" s="3"/>
      <c r="D24" s="3"/>
      <c r="E24" s="3"/>
    </row>
    <row r="25" spans="1:5" s="23" customFormat="1" ht="12.75">
      <c r="A25" s="22" t="s">
        <v>68</v>
      </c>
      <c r="B25" s="22"/>
      <c r="C25" s="22"/>
      <c r="D25" s="22"/>
      <c r="E25" s="22"/>
    </row>
    <row r="26" spans="1:5" s="2" customFormat="1" ht="12.75">
      <c r="A26" s="11" t="s">
        <v>1</v>
      </c>
      <c r="B26" s="11" t="s">
        <v>42</v>
      </c>
      <c r="C26" s="10" t="s">
        <v>2</v>
      </c>
      <c r="D26" s="10" t="s">
        <v>43</v>
      </c>
      <c r="E26" s="10" t="s">
        <v>44</v>
      </c>
    </row>
    <row r="27" spans="1:5" s="2" customFormat="1" ht="12.75">
      <c r="A27" s="5">
        <v>1</v>
      </c>
      <c r="B27" s="11" t="s">
        <v>69</v>
      </c>
      <c r="C27" s="11" t="s">
        <v>50</v>
      </c>
      <c r="D27" s="10"/>
      <c r="E27" s="10">
        <v>2708.28</v>
      </c>
    </row>
    <row r="28" spans="1:5" s="2" customFormat="1" ht="12.75">
      <c r="A28" s="5">
        <v>2</v>
      </c>
      <c r="B28" s="11" t="s">
        <v>70</v>
      </c>
      <c r="C28" s="11" t="s">
        <v>50</v>
      </c>
      <c r="D28" s="10" t="s">
        <v>71</v>
      </c>
      <c r="E28" s="10">
        <v>2530.72</v>
      </c>
    </row>
    <row r="29" spans="1:5" s="2" customFormat="1" ht="12.75">
      <c r="A29" s="5">
        <v>3</v>
      </c>
      <c r="B29" s="11" t="s">
        <v>55</v>
      </c>
      <c r="C29" s="11" t="s">
        <v>50</v>
      </c>
      <c r="D29" s="10"/>
      <c r="E29" s="10">
        <v>1465.04</v>
      </c>
    </row>
    <row r="30" spans="1:5" s="2" customFormat="1" ht="12.75" hidden="1">
      <c r="A30" s="5">
        <v>4</v>
      </c>
      <c r="B30" s="11"/>
      <c r="C30" s="11"/>
      <c r="D30" s="10"/>
      <c r="E30" s="10"/>
    </row>
    <row r="31" spans="1:5" s="2" customFormat="1" ht="12.75" hidden="1">
      <c r="A31" s="5">
        <v>5</v>
      </c>
      <c r="B31" s="11"/>
      <c r="C31" s="11"/>
      <c r="D31" s="10"/>
      <c r="E31" s="10"/>
    </row>
    <row r="32" spans="1:5" s="2" customFormat="1" ht="12.75" hidden="1">
      <c r="A32" s="5"/>
      <c r="B32" s="6" t="s">
        <v>47</v>
      </c>
      <c r="C32" s="5"/>
      <c r="D32" s="5"/>
      <c r="E32" s="5">
        <f>E28+E31+E29+E30+E27</f>
        <v>6704.04</v>
      </c>
    </row>
    <row r="33" spans="1:5" s="23" customFormat="1" ht="12.75">
      <c r="A33" s="22" t="s">
        <v>72</v>
      </c>
      <c r="B33" s="22"/>
      <c r="C33" s="22"/>
      <c r="D33" s="22"/>
      <c r="E33" s="22"/>
    </row>
    <row r="34" spans="1:5" s="2" customFormat="1" ht="12.75">
      <c r="A34" s="11" t="s">
        <v>1</v>
      </c>
      <c r="B34" s="11" t="s">
        <v>42</v>
      </c>
      <c r="C34" s="10" t="s">
        <v>2</v>
      </c>
      <c r="D34" s="10" t="s">
        <v>43</v>
      </c>
      <c r="E34" s="10" t="s">
        <v>44</v>
      </c>
    </row>
    <row r="35" spans="1:5" s="2" customFormat="1" ht="12.75">
      <c r="A35" s="5">
        <v>1</v>
      </c>
      <c r="B35" s="11" t="s">
        <v>55</v>
      </c>
      <c r="C35" s="11" t="s">
        <v>50</v>
      </c>
      <c r="D35" s="10"/>
      <c r="E35" s="10">
        <v>1465.04</v>
      </c>
    </row>
    <row r="36" spans="1:5" s="2" customFormat="1" ht="12.75">
      <c r="A36" s="5">
        <v>2</v>
      </c>
      <c r="B36" s="25" t="s">
        <v>64</v>
      </c>
      <c r="C36" s="11" t="s">
        <v>50</v>
      </c>
      <c r="D36" s="10"/>
      <c r="E36" s="10">
        <v>3012.3</v>
      </c>
    </row>
    <row r="37" spans="1:5" s="2" customFormat="1" ht="12.75">
      <c r="A37" s="5">
        <v>3</v>
      </c>
      <c r="B37" s="11" t="s">
        <v>73</v>
      </c>
      <c r="C37" s="11" t="s">
        <v>50</v>
      </c>
      <c r="D37" s="10" t="s">
        <v>74</v>
      </c>
      <c r="E37" s="10">
        <v>1248.53</v>
      </c>
    </row>
    <row r="38" spans="1:5" s="2" customFormat="1" ht="12.75">
      <c r="A38" s="5">
        <v>4</v>
      </c>
      <c r="B38" s="11" t="s">
        <v>75</v>
      </c>
      <c r="C38" s="11" t="s">
        <v>50</v>
      </c>
      <c r="D38" s="10"/>
      <c r="E38" s="10">
        <v>61717.77</v>
      </c>
    </row>
    <row r="39" spans="1:5" s="2" customFormat="1" ht="12.75" hidden="1">
      <c r="A39" s="5"/>
      <c r="B39" s="6" t="s">
        <v>47</v>
      </c>
      <c r="C39" s="5"/>
      <c r="D39" s="5"/>
      <c r="E39" s="5">
        <f>E35+E36+E37+E38</f>
        <v>67443.64</v>
      </c>
    </row>
    <row r="40" spans="1:5" s="2" customFormat="1" ht="12.75">
      <c r="A40" s="10" t="s">
        <v>76</v>
      </c>
      <c r="B40" s="10"/>
      <c r="C40" s="10"/>
      <c r="D40" s="10"/>
      <c r="E40" s="10"/>
    </row>
    <row r="41" spans="1:5" s="2" customFormat="1" ht="12.75">
      <c r="A41" s="11" t="s">
        <v>1</v>
      </c>
      <c r="B41" s="11" t="s">
        <v>42</v>
      </c>
      <c r="C41" s="10" t="s">
        <v>2</v>
      </c>
      <c r="D41" s="10" t="s">
        <v>43</v>
      </c>
      <c r="E41" s="10" t="s">
        <v>44</v>
      </c>
    </row>
    <row r="42" spans="1:5" s="2" customFormat="1" ht="59.25" customHeight="1">
      <c r="A42" s="5">
        <v>1</v>
      </c>
      <c r="B42" s="11" t="s">
        <v>77</v>
      </c>
      <c r="C42" s="11" t="s">
        <v>50</v>
      </c>
      <c r="D42" s="10" t="s">
        <v>78</v>
      </c>
      <c r="E42" s="10">
        <v>218.34</v>
      </c>
    </row>
    <row r="43" spans="1:5" s="2" customFormat="1" ht="12.75">
      <c r="A43" s="5">
        <v>2</v>
      </c>
      <c r="B43" s="11" t="s">
        <v>55</v>
      </c>
      <c r="C43" s="11" t="s">
        <v>50</v>
      </c>
      <c r="D43" s="10"/>
      <c r="E43" s="10">
        <v>1465.04</v>
      </c>
    </row>
    <row r="44" spans="1:5" s="2" customFormat="1" ht="42.75" customHeight="1" hidden="1">
      <c r="A44" s="5">
        <v>3</v>
      </c>
      <c r="B44" s="11"/>
      <c r="C44" s="11"/>
      <c r="D44" s="10"/>
      <c r="E44" s="10"/>
    </row>
    <row r="45" spans="1:5" s="2" customFormat="1" ht="36" customHeight="1" hidden="1">
      <c r="A45" s="5">
        <v>4</v>
      </c>
      <c r="B45" s="11"/>
      <c r="C45" s="11"/>
      <c r="D45" s="10"/>
      <c r="E45" s="10"/>
    </row>
    <row r="46" spans="1:5" s="2" customFormat="1" ht="12.75" hidden="1">
      <c r="A46" s="5">
        <v>5</v>
      </c>
      <c r="B46" s="11"/>
      <c r="C46" s="11"/>
      <c r="D46" s="10"/>
      <c r="E46" s="10"/>
    </row>
    <row r="47" spans="1:5" s="2" customFormat="1" ht="12.75" hidden="1">
      <c r="A47" s="5"/>
      <c r="B47" s="6" t="s">
        <v>47</v>
      </c>
      <c r="C47" s="5"/>
      <c r="D47" s="5"/>
      <c r="E47" s="5">
        <f>E43+E46+E44+E45+E42</f>
        <v>1683.3799999999999</v>
      </c>
    </row>
    <row r="48" s="2" customFormat="1" ht="12.75" hidden="1">
      <c r="B48" s="26"/>
    </row>
    <row r="49" spans="1:5" s="2" customFormat="1" ht="12.75">
      <c r="A49" s="10" t="s">
        <v>79</v>
      </c>
      <c r="B49" s="10"/>
      <c r="C49" s="10"/>
      <c r="D49" s="10"/>
      <c r="E49" s="10"/>
    </row>
    <row r="50" spans="1:5" s="2" customFormat="1" ht="12.75">
      <c r="A50" s="11" t="s">
        <v>1</v>
      </c>
      <c r="B50" s="11" t="s">
        <v>42</v>
      </c>
      <c r="C50" s="10" t="s">
        <v>2</v>
      </c>
      <c r="D50" s="10" t="s">
        <v>43</v>
      </c>
      <c r="E50" s="10" t="s">
        <v>44</v>
      </c>
    </row>
    <row r="51" spans="1:5" s="2" customFormat="1" ht="12.75">
      <c r="A51" s="5">
        <v>1</v>
      </c>
      <c r="B51" s="11" t="s">
        <v>55</v>
      </c>
      <c r="C51" s="11" t="s">
        <v>50</v>
      </c>
      <c r="D51" s="10"/>
      <c r="E51" s="10">
        <v>1465.04</v>
      </c>
    </row>
    <row r="52" spans="1:5" s="2" customFormat="1" ht="12.75">
      <c r="A52" s="5">
        <v>2</v>
      </c>
      <c r="B52" s="27" t="s">
        <v>80</v>
      </c>
      <c r="C52" s="11" t="s">
        <v>50</v>
      </c>
      <c r="D52" s="24"/>
      <c r="E52" s="10">
        <v>2136</v>
      </c>
    </row>
    <row r="53" spans="1:5" s="2" customFormat="1" ht="12.75" hidden="1">
      <c r="A53" s="5">
        <v>3</v>
      </c>
      <c r="B53" s="11"/>
      <c r="C53" s="11"/>
      <c r="D53" s="10"/>
      <c r="E53" s="10"/>
    </row>
    <row r="54" spans="1:5" s="2" customFormat="1" ht="12.75" hidden="1">
      <c r="A54" s="5"/>
      <c r="B54" s="6" t="s">
        <v>47</v>
      </c>
      <c r="C54" s="5"/>
      <c r="D54" s="5"/>
      <c r="E54" s="5">
        <f>E51+E52+E53</f>
        <v>3601.04</v>
      </c>
    </row>
    <row r="55" s="2" customFormat="1" ht="12.75" hidden="1">
      <c r="B55" s="26"/>
    </row>
    <row r="56" spans="1:5" s="2" customFormat="1" ht="12.75">
      <c r="A56" s="10" t="s">
        <v>41</v>
      </c>
      <c r="B56" s="10"/>
      <c r="C56" s="10"/>
      <c r="D56" s="10"/>
      <c r="E56" s="10"/>
    </row>
    <row r="57" spans="1:5" s="2" customFormat="1" ht="12.75">
      <c r="A57" s="11" t="s">
        <v>1</v>
      </c>
      <c r="B57" s="11" t="s">
        <v>42</v>
      </c>
      <c r="C57" s="10" t="s">
        <v>2</v>
      </c>
      <c r="D57" s="10" t="s">
        <v>43</v>
      </c>
      <c r="E57" s="10" t="s">
        <v>44</v>
      </c>
    </row>
    <row r="58" spans="1:5" s="2" customFormat="1" ht="12.75">
      <c r="A58" s="5">
        <v>1</v>
      </c>
      <c r="B58" s="11" t="s">
        <v>55</v>
      </c>
      <c r="C58" s="11" t="s">
        <v>50</v>
      </c>
      <c r="D58" s="10"/>
      <c r="E58" s="10">
        <v>1465.04</v>
      </c>
    </row>
    <row r="59" spans="1:5" s="2" customFormat="1" ht="12.75" hidden="1">
      <c r="A59" s="5">
        <v>2</v>
      </c>
      <c r="B59" s="11"/>
      <c r="C59" s="11"/>
      <c r="D59" s="10"/>
      <c r="E59" s="10"/>
    </row>
    <row r="60" spans="1:5" s="2" customFormat="1" ht="12.75" hidden="1">
      <c r="A60" s="5">
        <v>3</v>
      </c>
      <c r="B60" s="11"/>
      <c r="C60" s="11"/>
      <c r="D60" s="10"/>
      <c r="E60" s="10"/>
    </row>
    <row r="61" spans="1:5" s="2" customFormat="1" ht="12.75" hidden="1">
      <c r="A61" s="5"/>
      <c r="B61" s="6" t="s">
        <v>47</v>
      </c>
      <c r="C61" s="5"/>
      <c r="D61" s="5"/>
      <c r="E61" s="5">
        <f>E58+E59+E60</f>
        <v>1465.04</v>
      </c>
    </row>
    <row r="62" s="2" customFormat="1" ht="12.75" hidden="1">
      <c r="B62" s="26"/>
    </row>
    <row r="63" spans="1:5" s="2" customFormat="1" ht="12.75">
      <c r="A63" s="10" t="s">
        <v>48</v>
      </c>
      <c r="B63" s="10"/>
      <c r="C63" s="10"/>
      <c r="D63" s="10"/>
      <c r="E63" s="10"/>
    </row>
    <row r="64" spans="1:5" s="2" customFormat="1" ht="12.75">
      <c r="A64" s="11" t="s">
        <v>1</v>
      </c>
      <c r="B64" s="11" t="s">
        <v>42</v>
      </c>
      <c r="C64" s="10" t="s">
        <v>2</v>
      </c>
      <c r="D64" s="10" t="s">
        <v>43</v>
      </c>
      <c r="E64" s="10" t="s">
        <v>44</v>
      </c>
    </row>
    <row r="65" spans="1:5" s="2" customFormat="1" ht="12.75">
      <c r="A65" s="5">
        <v>1</v>
      </c>
      <c r="B65" s="11" t="s">
        <v>55</v>
      </c>
      <c r="C65" s="11" t="s">
        <v>50</v>
      </c>
      <c r="D65" s="10"/>
      <c r="E65" s="10">
        <v>1465.04</v>
      </c>
    </row>
    <row r="66" spans="1:5" s="2" customFormat="1" ht="12.75">
      <c r="A66" s="5">
        <v>2</v>
      </c>
      <c r="B66" s="27" t="s">
        <v>81</v>
      </c>
      <c r="C66" s="11" t="s">
        <v>50</v>
      </c>
      <c r="D66" s="10"/>
      <c r="E66" s="10">
        <v>835.13</v>
      </c>
    </row>
    <row r="67" spans="1:5" s="2" customFormat="1" ht="12.75">
      <c r="A67" s="5">
        <v>3</v>
      </c>
      <c r="B67" s="27" t="s">
        <v>82</v>
      </c>
      <c r="C67" s="11" t="s">
        <v>50</v>
      </c>
      <c r="D67" s="10"/>
      <c r="E67" s="10">
        <v>5191.86</v>
      </c>
    </row>
    <row r="68" spans="1:5" s="2" customFormat="1" ht="12.75">
      <c r="A68" s="5">
        <v>4</v>
      </c>
      <c r="B68" s="27" t="s">
        <v>83</v>
      </c>
      <c r="C68" s="11" t="s">
        <v>50</v>
      </c>
      <c r="D68" s="10" t="s">
        <v>84</v>
      </c>
      <c r="E68" s="10">
        <v>1405.09</v>
      </c>
    </row>
    <row r="69" spans="1:5" s="2" customFormat="1" ht="12.75" hidden="1">
      <c r="A69" s="5">
        <v>5</v>
      </c>
      <c r="B69" s="27"/>
      <c r="C69" s="11"/>
      <c r="D69" s="10"/>
      <c r="E69" s="10"/>
    </row>
    <row r="70" spans="1:5" s="2" customFormat="1" ht="12.75" hidden="1">
      <c r="A70" s="5">
        <v>6</v>
      </c>
      <c r="B70" s="11"/>
      <c r="C70" s="11"/>
      <c r="D70" s="10"/>
      <c r="E70" s="10"/>
    </row>
    <row r="71" spans="1:5" s="2" customFormat="1" ht="12.75" hidden="1">
      <c r="A71" s="5"/>
      <c r="B71" s="6" t="s">
        <v>47</v>
      </c>
      <c r="C71" s="5"/>
      <c r="D71" s="5"/>
      <c r="E71" s="5">
        <f>SUM(E65:E70)</f>
        <v>8897.119999999999</v>
      </c>
    </row>
    <row r="72" s="2" customFormat="1" ht="12.75" hidden="1">
      <c r="B72" s="26"/>
    </row>
    <row r="73" spans="1:5" s="2" customFormat="1" ht="12.75">
      <c r="A73" s="10" t="s">
        <v>85</v>
      </c>
      <c r="B73" s="10"/>
      <c r="C73" s="10"/>
      <c r="D73" s="10"/>
      <c r="E73" s="10"/>
    </row>
    <row r="74" spans="1:5" s="2" customFormat="1" ht="12.75">
      <c r="A74" s="11" t="s">
        <v>1</v>
      </c>
      <c r="B74" s="11" t="s">
        <v>42</v>
      </c>
      <c r="C74" s="10" t="s">
        <v>2</v>
      </c>
      <c r="D74" s="10" t="s">
        <v>43</v>
      </c>
      <c r="E74" s="10" t="s">
        <v>44</v>
      </c>
    </row>
    <row r="75" spans="1:5" s="2" customFormat="1" ht="12.75">
      <c r="A75" s="5">
        <v>1</v>
      </c>
      <c r="B75" s="11" t="s">
        <v>86</v>
      </c>
      <c r="C75" s="11" t="s">
        <v>50</v>
      </c>
      <c r="D75" s="28" t="s">
        <v>87</v>
      </c>
      <c r="E75" s="10">
        <v>8902.26</v>
      </c>
    </row>
    <row r="76" spans="1:5" s="2" customFormat="1" ht="12.75">
      <c r="A76" s="5">
        <v>2</v>
      </c>
      <c r="B76" s="11" t="s">
        <v>55</v>
      </c>
      <c r="C76" s="11" t="s">
        <v>50</v>
      </c>
      <c r="D76" s="10"/>
      <c r="E76" s="10">
        <v>1465.04</v>
      </c>
    </row>
    <row r="77" spans="1:5" s="2" customFormat="1" ht="12.75" hidden="1">
      <c r="A77" s="5">
        <v>3</v>
      </c>
      <c r="B77" s="11"/>
      <c r="C77" s="11"/>
      <c r="D77" s="10"/>
      <c r="E77" s="10"/>
    </row>
    <row r="78" spans="1:5" s="2" customFormat="1" ht="12.75" hidden="1">
      <c r="A78" s="5"/>
      <c r="B78" s="6" t="s">
        <v>47</v>
      </c>
      <c r="C78" s="5"/>
      <c r="D78" s="5"/>
      <c r="E78" s="5">
        <f>E75+E76+E77</f>
        <v>10367.3</v>
      </c>
    </row>
    <row r="79" s="2" customFormat="1" ht="12.75" hidden="1">
      <c r="B79" s="26"/>
    </row>
    <row r="80" spans="1:5" s="2" customFormat="1" ht="12.75">
      <c r="A80" s="10" t="s">
        <v>88</v>
      </c>
      <c r="B80" s="10"/>
      <c r="C80" s="10"/>
      <c r="D80" s="10"/>
      <c r="E80" s="10"/>
    </row>
    <row r="81" spans="1:5" s="2" customFormat="1" ht="12.75">
      <c r="A81" s="11" t="s">
        <v>1</v>
      </c>
      <c r="B81" s="11" t="s">
        <v>42</v>
      </c>
      <c r="C81" s="10" t="s">
        <v>2</v>
      </c>
      <c r="D81" s="10" t="s">
        <v>43</v>
      </c>
      <c r="E81" s="10" t="s">
        <v>44</v>
      </c>
    </row>
    <row r="82" spans="1:5" s="2" customFormat="1" ht="12.75">
      <c r="A82" s="5">
        <v>1</v>
      </c>
      <c r="B82" s="11" t="s">
        <v>55</v>
      </c>
      <c r="C82" s="11" t="s">
        <v>50</v>
      </c>
      <c r="D82" s="10"/>
      <c r="E82" s="10">
        <v>1465.04</v>
      </c>
    </row>
    <row r="83" spans="1:5" s="2" customFormat="1" ht="36" customHeight="1">
      <c r="A83" s="5">
        <v>2</v>
      </c>
      <c r="B83" s="6" t="s">
        <v>89</v>
      </c>
      <c r="C83" s="11" t="s">
        <v>50</v>
      </c>
      <c r="D83" s="10" t="s">
        <v>90</v>
      </c>
      <c r="E83" s="10">
        <v>1630</v>
      </c>
    </row>
    <row r="84" spans="1:5" s="2" customFormat="1" ht="36" customHeight="1" hidden="1">
      <c r="A84" s="5">
        <v>3</v>
      </c>
      <c r="B84" s="6" t="s">
        <v>56</v>
      </c>
      <c r="C84" s="11" t="s">
        <v>50</v>
      </c>
      <c r="D84" s="10"/>
      <c r="E84" s="10">
        <v>2144.58</v>
      </c>
    </row>
    <row r="85" spans="1:5" s="2" customFormat="1" ht="12.75">
      <c r="A85" s="5">
        <v>3</v>
      </c>
      <c r="B85" s="11" t="s">
        <v>86</v>
      </c>
      <c r="C85" s="11" t="s">
        <v>50</v>
      </c>
      <c r="D85" s="10" t="s">
        <v>91</v>
      </c>
      <c r="E85" s="10">
        <v>1006.07</v>
      </c>
    </row>
    <row r="86" spans="1:5" s="2" customFormat="1" ht="12.75" hidden="1">
      <c r="A86" s="5"/>
      <c r="B86" s="6" t="s">
        <v>47</v>
      </c>
      <c r="C86" s="5"/>
      <c r="D86" s="5"/>
      <c r="E86" s="5">
        <f>SUM(E82:E85)</f>
        <v>6245.69</v>
      </c>
    </row>
    <row r="87" s="2" customFormat="1" ht="12.75" hidden="1">
      <c r="B87" s="26"/>
    </row>
    <row r="88" spans="1:5" s="2" customFormat="1" ht="12.75">
      <c r="A88" s="10" t="s">
        <v>92</v>
      </c>
      <c r="B88" s="10"/>
      <c r="C88" s="10"/>
      <c r="D88" s="10"/>
      <c r="E88" s="10"/>
    </row>
    <row r="89" spans="1:5" s="2" customFormat="1" ht="12.75">
      <c r="A89" s="11" t="s">
        <v>1</v>
      </c>
      <c r="B89" s="11" t="s">
        <v>42</v>
      </c>
      <c r="C89" s="10" t="s">
        <v>2</v>
      </c>
      <c r="D89" s="10" t="s">
        <v>43</v>
      </c>
      <c r="E89" s="10" t="s">
        <v>44</v>
      </c>
    </row>
    <row r="90" spans="1:5" s="2" customFormat="1" ht="12.75">
      <c r="A90" s="5">
        <v>1</v>
      </c>
      <c r="B90" s="11" t="s">
        <v>93</v>
      </c>
      <c r="C90" s="11" t="s">
        <v>50</v>
      </c>
      <c r="D90" s="10" t="s">
        <v>94</v>
      </c>
      <c r="E90" s="10">
        <v>928.28</v>
      </c>
    </row>
    <row r="91" spans="1:5" s="2" customFormat="1" ht="12.75">
      <c r="A91" s="5">
        <v>2</v>
      </c>
      <c r="B91" s="11" t="s">
        <v>55</v>
      </c>
      <c r="C91" s="11" t="s">
        <v>50</v>
      </c>
      <c r="D91" s="10"/>
      <c r="E91" s="10">
        <v>1465.04</v>
      </c>
    </row>
    <row r="92" spans="1:5" s="2" customFormat="1" ht="12.75">
      <c r="A92" s="5">
        <v>3</v>
      </c>
      <c r="B92" s="11" t="s">
        <v>95</v>
      </c>
      <c r="C92" s="11" t="s">
        <v>50</v>
      </c>
      <c r="D92" s="10"/>
      <c r="E92" s="10">
        <v>2654.01</v>
      </c>
    </row>
    <row r="93" spans="1:5" ht="12.75" hidden="1">
      <c r="A93" s="17"/>
      <c r="B93" s="29"/>
      <c r="C93" s="18"/>
      <c r="D93" s="30"/>
      <c r="E93" s="30"/>
    </row>
    <row r="94" spans="1:5" ht="12.75" hidden="1">
      <c r="A94" s="13"/>
      <c r="B94" s="31" t="s">
        <v>47</v>
      </c>
      <c r="C94" s="13"/>
      <c r="D94" s="13"/>
      <c r="E94" s="13">
        <f>E90+E91+E92+E93</f>
        <v>5047.33</v>
      </c>
    </row>
    <row r="95" ht="12.75" hidden="1"/>
    <row r="96" spans="1:5" ht="12.75" hidden="1">
      <c r="A96" s="20"/>
      <c r="B96" s="32" t="s">
        <v>53</v>
      </c>
      <c r="C96" s="20"/>
      <c r="D96" s="20"/>
      <c r="E96" s="20">
        <f>E6+E13+E23+E32+E39+E47+E54+E61+E71+E78+E86+E94</f>
        <v>143914.81999999998</v>
      </c>
    </row>
  </sheetData>
  <sheetProtection selectLockedCells="1" selectUnlockedCells="1"/>
  <mergeCells count="12">
    <mergeCell ref="A1:E1"/>
    <mergeCell ref="A8:E8"/>
    <mergeCell ref="A15:E15"/>
    <mergeCell ref="A25:E25"/>
    <mergeCell ref="A33:E33"/>
    <mergeCell ref="A40:E40"/>
    <mergeCell ref="A49:E49"/>
    <mergeCell ref="A56:E56"/>
    <mergeCell ref="A63:E63"/>
    <mergeCell ref="A73:E73"/>
    <mergeCell ref="A80:E80"/>
    <mergeCell ref="A88:E8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2018-01-24T07:42:54Z</cp:lastPrinted>
  <dcterms:modified xsi:type="dcterms:W3CDTF">2018-04-01T11:10:32Z</dcterms:modified>
  <cp:category/>
  <cp:version/>
  <cp:contentType/>
  <cp:contentStatus/>
  <cp:revision>260</cp:revision>
</cp:coreProperties>
</file>